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1-22" sheetId="1" r:id="rId1"/>
  </sheets>
  <definedNames>
    <definedName name="_xlnm.Print_Area" localSheetId="0">'21-22'!$A$1:$J$82</definedName>
  </definedNames>
  <calcPr fullCalcOnLoad="1"/>
</workbook>
</file>

<file path=xl/sharedStrings.xml><?xml version="1.0" encoding="utf-8"?>
<sst xmlns="http://schemas.openxmlformats.org/spreadsheetml/2006/main" count="93" uniqueCount="91">
  <si>
    <t>( тыс.руб.)</t>
  </si>
  <si>
    <t>Код бюджетной классификации</t>
  </si>
  <si>
    <t>Доходный источник</t>
  </si>
  <si>
    <t xml:space="preserve">Сумма </t>
  </si>
  <si>
    <t>НАЛОГОВЫЕ ДОХОДЫ</t>
  </si>
  <si>
    <t>Налог на доходы физических лиц с доходов, полученных  физическими лицами в соответствии  со статьей 228 Налогового Кодекса Российской Федерации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</si>
  <si>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</si>
  <si>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</si>
  <si>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</si>
  <si>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</si>
  <si>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</si>
  <si>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</si>
  <si>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</si>
  <si>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</si>
  <si>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</si>
  <si>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</si>
  <si>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</si>
  <si>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 xml:space="preserve"> ВСЕГО  ДОХОДОВ</t>
  </si>
  <si>
    <t>1 03 00000 00 0000 000</t>
  </si>
  <si>
    <t xml:space="preserve"> 1 01 02030 01 0000 110</t>
  </si>
  <si>
    <t xml:space="preserve"> 1 01 02020 01 0000 110</t>
  </si>
  <si>
    <t xml:space="preserve"> 1 01 02010 01 0000 110 </t>
  </si>
  <si>
    <t xml:space="preserve"> 1 01 02000 01 0000 110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</si>
  <si>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</si>
  <si>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</si>
  <si>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</si>
  <si>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</si>
  <si>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</si>
  <si>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1 03 02000 01 0000 000</t>
  </si>
  <si>
    <t>1 03 02240 01 0000 110</t>
  </si>
  <si>
    <t>1 03 02250 01 0000 110</t>
  </si>
  <si>
    <t xml:space="preserve"> 1 05 00000 00 0000 110</t>
  </si>
  <si>
    <t xml:space="preserve"> 1 05 01011 01 0000 110</t>
  </si>
  <si>
    <t xml:space="preserve"> 1 05 01021 01 0000 110</t>
  </si>
  <si>
    <t xml:space="preserve"> 1 05 02000 02 0000 110</t>
  </si>
  <si>
    <t xml:space="preserve"> 1 05 03000 01 0000 110</t>
  </si>
  <si>
    <t xml:space="preserve"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 со статьями 227,227.1 и 228 Налогового Кодекса Российской Федерации. 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</si>
  <si>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</si>
  <si>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</si>
  <si>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</si>
  <si>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</si>
  <si>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</si>
  <si>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</si>
  <si>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</si>
  <si>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 xml:space="preserve"> 1 08 00000 00 0000 110</t>
  </si>
  <si>
    <t xml:space="preserve"> 1 08 03010  01 0000 110</t>
  </si>
  <si>
    <t>1 06 06000  00 0000 110</t>
  </si>
  <si>
    <t>Земельный налог</t>
  </si>
  <si>
    <t>1 06 06030 00 0000 110</t>
  </si>
  <si>
    <t>1 06 06040 00 0000 110</t>
  </si>
  <si>
    <t>Земельный налог с физических лиц</t>
  </si>
  <si>
    <t>Налог на имущество</t>
  </si>
  <si>
    <t>Налог на доходы физических лиц</t>
  </si>
  <si>
    <t>Налог на совокупный доход</t>
  </si>
  <si>
    <t>Государственная пошлина и сборы</t>
  </si>
  <si>
    <t>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</si>
  <si>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</si>
  <si>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</si>
  <si>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</si>
  <si>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 xml:space="preserve"> 1 11 05024 04 0000 120</t>
  </si>
  <si>
    <t xml:space="preserve"> 1 12 00000 00 0000 000</t>
  </si>
  <si>
    <t xml:space="preserve"> 1 12 01000 01 0000 120 </t>
  </si>
  <si>
    <t xml:space="preserve"> 1 14 00000 00 0000 000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</si>
  <si>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</si>
  <si>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</si>
  <si>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</si>
  <si>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1 14 06024 04 0000 430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</si>
  <si>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</si>
  <si>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</si>
  <si>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</si>
  <si>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</si>
  <si>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 xml:space="preserve">Земельный налог с организаций </t>
  </si>
  <si>
    <t>МО "Зеленоградский городской округ"</t>
  </si>
  <si>
    <t>Налоговые и неналоговые доходы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городской округ"</t>
  </si>
  <si>
    <t>к решению окружного Совета депутатов</t>
  </si>
  <si>
    <t>Изменения</t>
  </si>
  <si>
    <t>Изменения (август)</t>
  </si>
  <si>
    <t>Сумма</t>
  </si>
  <si>
    <t>Налог, взимаемый в связи с применением патентной системы налогообложения</t>
  </si>
  <si>
    <t>1 05 04000 02 0000 110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</si>
  <si>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</si>
  <si>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</si>
  <si>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</si>
  <si>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</si>
  <si>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</si>
  <si>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</si>
  <si>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                 "О бюджете муниципального образования "Зеленоградский городской округ" на 2020 год и на плановый период 2021 и 2022 годов"</t>
  </si>
  <si>
    <t>1 05 01000 00 0000 110</t>
  </si>
  <si>
    <t>от "  " декабря 2019 г.№___</t>
  </si>
  <si>
    <t>на плановый перид  2021-2022 годов</t>
  </si>
  <si>
    <t>Приложение №3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</si>
</sst>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?"/>
    <numFmt numFmtId="188" formatCode="000000"/>
  </numFmts>
  <fonts count="48">
    <font>
      <sz val="10"/>
      <name val="Arial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.5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 applyProtection="1">
      <alignment horizontal="left" vertical="center" wrapText="1"/>
      <protection locked="0"/>
    </xf>
    <xf numFmtId="187" fontId="7" fillId="0" borderId="10" xfId="0" applyNumberFormat="1" applyFont="1" applyBorder="1" applyAlignment="1">
      <alignment vertical="center" wrapText="1"/>
    </xf>
    <xf numFmtId="187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86" fontId="5" fillId="0" borderId="10" xfId="0" applyNumberFormat="1" applyFont="1" applyBorder="1" applyAlignment="1">
      <alignment horizontal="right" vertical="center" wrapText="1"/>
    </xf>
    <xf numFmtId="186" fontId="3" fillId="0" borderId="10" xfId="60" applyNumberFormat="1" applyFont="1" applyBorder="1" applyAlignment="1">
      <alignment horizontal="right" vertical="center"/>
    </xf>
    <xf numFmtId="186" fontId="7" fillId="0" borderId="10" xfId="60" applyNumberFormat="1" applyFont="1" applyBorder="1" applyAlignment="1">
      <alignment horizontal="right" vertical="center"/>
    </xf>
    <xf numFmtId="186" fontId="5" fillId="0" borderId="10" xfId="60" applyNumberFormat="1" applyFont="1" applyBorder="1" applyAlignment="1">
      <alignment horizontal="right" vertical="center"/>
    </xf>
    <xf numFmtId="186" fontId="5" fillId="0" borderId="10" xfId="0" applyNumberFormat="1" applyFont="1" applyBorder="1" applyAlignment="1">
      <alignment horizontal="right" vertical="center"/>
    </xf>
    <xf numFmtId="186" fontId="7" fillId="0" borderId="10" xfId="6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186" fontId="7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86" fontId="7" fillId="0" borderId="10" xfId="6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6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4" fontId="3" fillId="0" borderId="10" xfId="60" applyNumberFormat="1" applyFont="1" applyBorder="1" applyAlignment="1">
      <alignment horizontal="right" vertical="center"/>
    </xf>
    <xf numFmtId="4" fontId="5" fillId="0" borderId="10" xfId="6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0" xfId="60" applyNumberFormat="1" applyFont="1" applyFill="1" applyBorder="1" applyAlignment="1">
      <alignment horizontal="right" vertical="center"/>
    </xf>
    <xf numFmtId="4" fontId="7" fillId="0" borderId="10" xfId="60" applyNumberFormat="1" applyFont="1" applyBorder="1" applyAlignment="1">
      <alignment horizontal="right" vertical="center" wrapText="1"/>
    </xf>
    <xf numFmtId="0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view="pageBreakPreview" zoomScaleSheetLayoutView="100" workbookViewId="0" topLeftCell="A49">
      <selection activeCell="B60" sqref="B60"/>
    </sheetView>
  </sheetViews>
  <sheetFormatPr defaultColWidth="9.140625" defaultRowHeight="12.75"/>
  <cols>
    <col min="1" max="1" width="29.421875" style="0" customWidth="1"/>
    <col min="2" max="2" width="38.421875" style="0" customWidth="1"/>
    <col min="3" max="3" width="14.8515625" style="20" hidden="1" customWidth="1"/>
    <col min="4" max="4" width="14.140625" style="20" hidden="1" customWidth="1"/>
    <col min="5" max="5" width="14.7109375" style="36" hidden="1" customWidth="1"/>
    <col min="6" max="6" width="12.140625" style="0" hidden="1" customWidth="1"/>
    <col min="7" max="7" width="13.28125" style="0" customWidth="1"/>
    <col min="8" max="8" width="12.00390625" style="0" customWidth="1"/>
  </cols>
  <sheetData>
    <row r="1" spans="2:7" ht="9" customHeight="1">
      <c r="B1" s="54"/>
      <c r="C1" s="55"/>
      <c r="D1" s="55"/>
      <c r="E1" s="55"/>
      <c r="F1" s="53"/>
      <c r="G1" s="53"/>
    </row>
    <row r="2" ht="11.25" customHeight="1"/>
    <row r="3" spans="2:8" ht="15" customHeight="1">
      <c r="B3" s="56" t="s">
        <v>90</v>
      </c>
      <c r="C3" s="57"/>
      <c r="D3" s="58"/>
      <c r="E3" s="58"/>
      <c r="F3" s="59"/>
      <c r="G3" s="59"/>
      <c r="H3" s="59"/>
    </row>
    <row r="4" spans="2:8" ht="16.5" customHeight="1">
      <c r="B4" s="54" t="s">
        <v>74</v>
      </c>
      <c r="C4" s="58"/>
      <c r="D4" s="60"/>
      <c r="E4" s="60"/>
      <c r="F4" s="53"/>
      <c r="G4" s="53"/>
      <c r="H4" s="53"/>
    </row>
    <row r="5" spans="2:8" ht="12.75">
      <c r="B5" s="54" t="s">
        <v>72</v>
      </c>
      <c r="C5" s="61"/>
      <c r="D5" s="60"/>
      <c r="E5" s="60"/>
      <c r="F5" s="53"/>
      <c r="G5" s="53"/>
      <c r="H5" s="53"/>
    </row>
    <row r="6" spans="2:8" ht="27" customHeight="1">
      <c r="B6" s="54" t="s">
        <v>86</v>
      </c>
      <c r="C6" s="54"/>
      <c r="D6" s="60"/>
      <c r="E6" s="60"/>
      <c r="F6" s="53"/>
      <c r="G6" s="53"/>
      <c r="H6" s="53"/>
    </row>
    <row r="7" spans="2:8" ht="12.75">
      <c r="B7" s="54" t="s">
        <v>88</v>
      </c>
      <c r="C7" s="58"/>
      <c r="D7" s="60"/>
      <c r="E7" s="60"/>
      <c r="F7" s="53"/>
      <c r="G7" s="53"/>
      <c r="H7" s="53"/>
    </row>
    <row r="8" spans="2:5" ht="15">
      <c r="B8" s="1"/>
      <c r="C8" s="19"/>
      <c r="D8" s="19"/>
      <c r="E8" s="33"/>
    </row>
    <row r="9" spans="1:7" ht="34.5" customHeight="1">
      <c r="A9" s="51" t="s">
        <v>73</v>
      </c>
      <c r="B9" s="52"/>
      <c r="C9" s="52"/>
      <c r="D9" s="60"/>
      <c r="E9" s="60"/>
      <c r="F9" s="53"/>
      <c r="G9" s="53"/>
    </row>
    <row r="10" spans="1:7" ht="13.5">
      <c r="A10" s="51" t="s">
        <v>89</v>
      </c>
      <c r="B10" s="52"/>
      <c r="C10" s="52"/>
      <c r="D10" s="52"/>
      <c r="E10" s="52"/>
      <c r="F10" s="53"/>
      <c r="G10" s="53"/>
    </row>
    <row r="11" spans="1:8" ht="15.75">
      <c r="A11" s="2"/>
      <c r="B11" s="3"/>
      <c r="C11" s="27"/>
      <c r="D11" s="27"/>
      <c r="E11" s="34" t="s">
        <v>0</v>
      </c>
      <c r="F11" s="27" t="s">
        <v>0</v>
      </c>
      <c r="H11" s="27" t="s">
        <v>0</v>
      </c>
    </row>
    <row r="12" spans="1:8" ht="30">
      <c r="A12" s="4" t="s">
        <v>1</v>
      </c>
      <c r="B12" s="5" t="s">
        <v>2</v>
      </c>
      <c r="C12" s="5" t="s">
        <v>3</v>
      </c>
      <c r="D12" s="5" t="s">
        <v>75</v>
      </c>
      <c r="E12" s="35" t="s">
        <v>77</v>
      </c>
      <c r="F12" s="5" t="s">
        <v>76</v>
      </c>
      <c r="G12" s="5">
        <v>2021</v>
      </c>
      <c r="H12" s="50">
        <v>2022</v>
      </c>
    </row>
    <row r="13" spans="1:8" ht="15.75">
      <c r="A13" s="4"/>
      <c r="B13" s="6" t="s">
        <v>4</v>
      </c>
      <c r="C13" s="21">
        <f>C14+C18+C23+C30+C33+C36</f>
        <v>343500</v>
      </c>
      <c r="D13" s="21">
        <f>D14+D18+D23+D30+D33+D36</f>
        <v>30000</v>
      </c>
      <c r="E13" s="43">
        <f>E14+E18+E23+E30+E33+E36</f>
        <v>373500</v>
      </c>
      <c r="F13" s="43">
        <f>F14+F18+F23+F30+F33+F36</f>
        <v>53600</v>
      </c>
      <c r="G13" s="39">
        <f>G14+G18+G23+G30+G36</f>
        <v>370660</v>
      </c>
      <c r="H13" s="39">
        <f>H14+H18+H23+H30+H36</f>
        <v>424225</v>
      </c>
    </row>
    <row r="14" spans="1:8" ht="15.75">
      <c r="A14" s="18" t="s">
        <v>22</v>
      </c>
      <c r="B14" s="10" t="s">
        <v>52</v>
      </c>
      <c r="C14" s="22">
        <f>SUM(C15:C17)</f>
        <v>193000</v>
      </c>
      <c r="D14" s="22">
        <f>SUM(D15:D17)</f>
        <v>30000</v>
      </c>
      <c r="E14" s="44">
        <f>SUM(E15:E17)</f>
        <v>223000</v>
      </c>
      <c r="F14" s="44">
        <f>SUM(F15:F17)</f>
        <v>35000</v>
      </c>
      <c r="G14" s="44">
        <f>G15+G16+G17</f>
        <v>212600</v>
      </c>
      <c r="H14" s="44">
        <f>H15+H16+H17</f>
        <v>264450</v>
      </c>
    </row>
    <row r="15" spans="1:8" ht="143.25" customHeight="1">
      <c r="A15" s="17" t="s">
        <v>21</v>
      </c>
      <c r="B15" s="7" t="s">
        <v>36</v>
      </c>
      <c r="C15" s="23">
        <v>188532</v>
      </c>
      <c r="D15" s="23">
        <v>29100</v>
      </c>
      <c r="E15" s="42">
        <f>C15+D15</f>
        <v>217632</v>
      </c>
      <c r="F15" s="37">
        <v>33901</v>
      </c>
      <c r="G15" s="37">
        <v>206370</v>
      </c>
      <c r="H15" s="37">
        <v>256500</v>
      </c>
    </row>
    <row r="16" spans="1:8" ht="208.5" customHeight="1">
      <c r="A16" s="17" t="s">
        <v>20</v>
      </c>
      <c r="B16" s="8" t="s">
        <v>37</v>
      </c>
      <c r="C16" s="23">
        <v>1324</v>
      </c>
      <c r="D16" s="23">
        <v>90</v>
      </c>
      <c r="E16" s="42">
        <f>C16+D16</f>
        <v>1414</v>
      </c>
      <c r="F16" s="37">
        <v>196</v>
      </c>
      <c r="G16" s="37">
        <v>1980</v>
      </c>
      <c r="H16" s="37">
        <v>2000</v>
      </c>
    </row>
    <row r="17" spans="1:8" ht="75.75" customHeight="1">
      <c r="A17" s="17" t="s">
        <v>19</v>
      </c>
      <c r="B17" s="8" t="s">
        <v>5</v>
      </c>
      <c r="C17" s="23">
        <v>3144</v>
      </c>
      <c r="D17" s="23">
        <v>810</v>
      </c>
      <c r="E17" s="42">
        <f>C17+D17</f>
        <v>3954</v>
      </c>
      <c r="F17" s="37">
        <v>903</v>
      </c>
      <c r="G17" s="37">
        <v>4250</v>
      </c>
      <c r="H17" s="37">
        <v>5950</v>
      </c>
    </row>
    <row r="18" spans="1:8" ht="57" customHeight="1">
      <c r="A18" s="18" t="s">
        <v>18</v>
      </c>
      <c r="B18" s="9" t="s">
        <v>38</v>
      </c>
      <c r="C18" s="24">
        <f>C19</f>
        <v>13000</v>
      </c>
      <c r="D18" s="24">
        <f>D19</f>
        <v>0</v>
      </c>
      <c r="E18" s="45">
        <f>E19</f>
        <v>13000</v>
      </c>
      <c r="F18" s="37"/>
      <c r="G18" s="40">
        <f>G19</f>
        <v>13260</v>
      </c>
      <c r="H18" s="40">
        <f>H19</f>
        <v>13525</v>
      </c>
    </row>
    <row r="19" spans="1:8" ht="47.25">
      <c r="A19" s="18" t="s">
        <v>28</v>
      </c>
      <c r="B19" s="15" t="s">
        <v>25</v>
      </c>
      <c r="C19" s="24">
        <f>SUM(C20:C22)</f>
        <v>13000</v>
      </c>
      <c r="D19" s="24">
        <f>SUM(D20:D22)</f>
        <v>0</v>
      </c>
      <c r="E19" s="45">
        <f>SUM(E20:E22)</f>
        <v>13000</v>
      </c>
      <c r="F19" s="37"/>
      <c r="G19" s="40">
        <f>G20+G21+G22</f>
        <v>13260</v>
      </c>
      <c r="H19" s="40">
        <f>H20+H21+H22</f>
        <v>13525</v>
      </c>
    </row>
    <row r="20" spans="1:8" ht="126">
      <c r="A20" s="17" t="s">
        <v>23</v>
      </c>
      <c r="B20" s="14" t="s">
        <v>24</v>
      </c>
      <c r="C20" s="23">
        <v>5215</v>
      </c>
      <c r="D20" s="23"/>
      <c r="E20" s="42">
        <v>5215</v>
      </c>
      <c r="F20" s="37"/>
      <c r="G20" s="37">
        <v>5600</v>
      </c>
      <c r="H20" s="37">
        <v>5710</v>
      </c>
    </row>
    <row r="21" spans="1:8" ht="157.5">
      <c r="A21" s="17" t="s">
        <v>29</v>
      </c>
      <c r="B21" s="14" t="s">
        <v>26</v>
      </c>
      <c r="C21" s="23">
        <v>48</v>
      </c>
      <c r="D21" s="23"/>
      <c r="E21" s="42">
        <v>48</v>
      </c>
      <c r="F21" s="37"/>
      <c r="G21" s="37">
        <v>160</v>
      </c>
      <c r="H21" s="37">
        <v>200</v>
      </c>
    </row>
    <row r="22" spans="1:8" ht="126">
      <c r="A22" s="17" t="s">
        <v>30</v>
      </c>
      <c r="B22" s="14" t="s">
        <v>27</v>
      </c>
      <c r="C22" s="23">
        <v>7737</v>
      </c>
      <c r="D22" s="23"/>
      <c r="E22" s="42">
        <v>7737</v>
      </c>
      <c r="F22" s="37"/>
      <c r="G22" s="37">
        <v>7500</v>
      </c>
      <c r="H22" s="37">
        <v>7615</v>
      </c>
    </row>
    <row r="23" spans="1:8" ht="15.75">
      <c r="A23" s="18" t="s">
        <v>31</v>
      </c>
      <c r="B23" s="10" t="s">
        <v>53</v>
      </c>
      <c r="C23" s="25">
        <f>SUM(C24+C27+C28)</f>
        <v>47000</v>
      </c>
      <c r="D23" s="25">
        <f>SUM(D24+D27+D28)</f>
        <v>0</v>
      </c>
      <c r="E23" s="41">
        <f>SUM(E24+E27+E28+E29)</f>
        <v>47000</v>
      </c>
      <c r="F23" s="41">
        <f>SUM(F24+F27+F28+F29)</f>
        <v>600</v>
      </c>
      <c r="G23" s="40">
        <f>G24+G27+G28+G29</f>
        <v>31700</v>
      </c>
      <c r="H23" s="40">
        <f>H24+H27+H28+H29</f>
        <v>32000</v>
      </c>
    </row>
    <row r="24" spans="1:8" ht="47.25">
      <c r="A24" s="18" t="s">
        <v>87</v>
      </c>
      <c r="B24" s="10" t="s">
        <v>6</v>
      </c>
      <c r="C24" s="25">
        <f>SUM(C25:C26)</f>
        <v>27000</v>
      </c>
      <c r="D24" s="25">
        <f>SUM(D25:D26)</f>
        <v>0</v>
      </c>
      <c r="E24" s="41">
        <f>SUM(E25:E26)</f>
        <v>27000</v>
      </c>
      <c r="F24" s="41">
        <f>SUM(F25:F26)</f>
        <v>0</v>
      </c>
      <c r="G24" s="40">
        <f>G25+G26</f>
        <v>29550</v>
      </c>
      <c r="H24" s="40">
        <f>H25+H26</f>
        <v>29700</v>
      </c>
    </row>
    <row r="25" spans="1:8" s="31" customFormat="1" ht="63">
      <c r="A25" s="28" t="s">
        <v>32</v>
      </c>
      <c r="B25" s="29" t="s">
        <v>7</v>
      </c>
      <c r="C25" s="30">
        <v>17710</v>
      </c>
      <c r="D25" s="30"/>
      <c r="E25" s="46">
        <v>17710</v>
      </c>
      <c r="F25" s="38"/>
      <c r="G25" s="37">
        <v>19550</v>
      </c>
      <c r="H25" s="38">
        <v>19200</v>
      </c>
    </row>
    <row r="26" spans="1:8" s="31" customFormat="1" ht="78.75">
      <c r="A26" s="28" t="s">
        <v>33</v>
      </c>
      <c r="B26" s="29" t="s">
        <v>8</v>
      </c>
      <c r="C26" s="32">
        <v>9290</v>
      </c>
      <c r="D26" s="32"/>
      <c r="E26" s="47">
        <v>9290</v>
      </c>
      <c r="F26" s="38"/>
      <c r="G26" s="37">
        <v>10000</v>
      </c>
      <c r="H26" s="38">
        <v>10500</v>
      </c>
    </row>
    <row r="27" spans="1:8" s="31" customFormat="1" ht="31.5">
      <c r="A27" s="28" t="s">
        <v>34</v>
      </c>
      <c r="B27" s="29" t="s">
        <v>9</v>
      </c>
      <c r="C27" s="32">
        <v>19000</v>
      </c>
      <c r="D27" s="32"/>
      <c r="E27" s="47">
        <v>19000</v>
      </c>
      <c r="F27" s="38"/>
      <c r="G27" s="37">
        <v>0</v>
      </c>
      <c r="H27" s="38">
        <v>0</v>
      </c>
    </row>
    <row r="28" spans="1:8" s="31" customFormat="1" ht="31.5">
      <c r="A28" s="28" t="s">
        <v>35</v>
      </c>
      <c r="B28" s="29" t="s">
        <v>10</v>
      </c>
      <c r="C28" s="32">
        <v>1000</v>
      </c>
      <c r="D28" s="32"/>
      <c r="E28" s="47">
        <v>1000</v>
      </c>
      <c r="F28" s="38">
        <v>-400</v>
      </c>
      <c r="G28" s="37">
        <v>1050</v>
      </c>
      <c r="H28" s="38">
        <v>1100</v>
      </c>
    </row>
    <row r="29" spans="1:8" s="31" customFormat="1" ht="47.25">
      <c r="A29" s="28" t="s">
        <v>79</v>
      </c>
      <c r="B29" s="29" t="s">
        <v>78</v>
      </c>
      <c r="C29" s="32"/>
      <c r="D29" s="32"/>
      <c r="E29" s="47"/>
      <c r="F29" s="38">
        <v>1000</v>
      </c>
      <c r="G29" s="37">
        <v>1100</v>
      </c>
      <c r="H29" s="38">
        <v>1200</v>
      </c>
    </row>
    <row r="30" spans="1:8" ht="15.75">
      <c r="A30" s="18" t="s">
        <v>39</v>
      </c>
      <c r="B30" s="10" t="s">
        <v>51</v>
      </c>
      <c r="C30" s="24">
        <f>C31+C32</f>
        <v>26500</v>
      </c>
      <c r="D30" s="24">
        <f>D31+D32</f>
        <v>0</v>
      </c>
      <c r="E30" s="45">
        <f>E31+E32</f>
        <v>26500</v>
      </c>
      <c r="F30" s="45">
        <f>F31+F32</f>
        <v>6000</v>
      </c>
      <c r="G30" s="40">
        <f>G31+G32+G33</f>
        <v>109000</v>
      </c>
      <c r="H30" s="40">
        <f>H31+H32+H33</f>
        <v>110000</v>
      </c>
    </row>
    <row r="31" spans="1:8" s="16" customFormat="1" ht="15.75">
      <c r="A31" s="17" t="s">
        <v>40</v>
      </c>
      <c r="B31" s="11" t="s">
        <v>41</v>
      </c>
      <c r="C31" s="23">
        <v>6000</v>
      </c>
      <c r="D31" s="23"/>
      <c r="E31" s="42">
        <v>6000</v>
      </c>
      <c r="F31" s="37">
        <v>6000</v>
      </c>
      <c r="G31" s="37">
        <v>15500</v>
      </c>
      <c r="H31" s="37">
        <v>16000</v>
      </c>
    </row>
    <row r="32" spans="1:8" ht="15.75">
      <c r="A32" s="17" t="s">
        <v>42</v>
      </c>
      <c r="B32" s="11" t="s">
        <v>43</v>
      </c>
      <c r="C32" s="23">
        <v>20500</v>
      </c>
      <c r="D32" s="23"/>
      <c r="E32" s="42">
        <v>20500</v>
      </c>
      <c r="F32" s="37"/>
      <c r="G32" s="37">
        <v>20250</v>
      </c>
      <c r="H32" s="37">
        <v>20500</v>
      </c>
    </row>
    <row r="33" spans="1:8" ht="15.75">
      <c r="A33" s="18" t="s">
        <v>46</v>
      </c>
      <c r="B33" s="10" t="s">
        <v>47</v>
      </c>
      <c r="C33" s="24">
        <f aca="true" t="shared" si="0" ref="C33:H33">C34+C35</f>
        <v>60000</v>
      </c>
      <c r="D33" s="24">
        <f t="shared" si="0"/>
        <v>0</v>
      </c>
      <c r="E33" s="45">
        <f t="shared" si="0"/>
        <v>60000</v>
      </c>
      <c r="F33" s="45">
        <f t="shared" si="0"/>
        <v>12000</v>
      </c>
      <c r="G33" s="40">
        <f t="shared" si="0"/>
        <v>73250</v>
      </c>
      <c r="H33" s="40">
        <f t="shared" si="0"/>
        <v>73500</v>
      </c>
    </row>
    <row r="34" spans="1:8" ht="15.75">
      <c r="A34" s="17" t="s">
        <v>48</v>
      </c>
      <c r="B34" s="11" t="s">
        <v>71</v>
      </c>
      <c r="C34" s="23">
        <v>31200</v>
      </c>
      <c r="D34" s="23"/>
      <c r="E34" s="42">
        <v>31200</v>
      </c>
      <c r="F34" s="37">
        <v>10860</v>
      </c>
      <c r="G34" s="37">
        <v>42150</v>
      </c>
      <c r="H34" s="37">
        <v>42300</v>
      </c>
    </row>
    <row r="35" spans="1:8" ht="15.75">
      <c r="A35" s="17" t="s">
        <v>49</v>
      </c>
      <c r="B35" s="11" t="s">
        <v>50</v>
      </c>
      <c r="C35" s="23">
        <v>28800</v>
      </c>
      <c r="D35" s="23"/>
      <c r="E35" s="42">
        <v>28800</v>
      </c>
      <c r="F35" s="37">
        <v>1140</v>
      </c>
      <c r="G35" s="37">
        <v>31100</v>
      </c>
      <c r="H35" s="37">
        <v>31200</v>
      </c>
    </row>
    <row r="36" spans="1:8" ht="15.75">
      <c r="A36" s="18" t="s">
        <v>44</v>
      </c>
      <c r="B36" s="10" t="s">
        <v>54</v>
      </c>
      <c r="C36" s="24">
        <f>SUM(C37:C37)</f>
        <v>4000</v>
      </c>
      <c r="D36" s="24">
        <f>SUM(D37:D37)</f>
        <v>0</v>
      </c>
      <c r="E36" s="45">
        <f>SUM(E37:E37)</f>
        <v>4000</v>
      </c>
      <c r="F36" s="37"/>
      <c r="G36" s="40">
        <f>G37</f>
        <v>4100</v>
      </c>
      <c r="H36" s="40">
        <f>H37</f>
        <v>4250</v>
      </c>
    </row>
    <row r="37" spans="1:8" ht="78.75">
      <c r="A37" s="17" t="s">
        <v>45</v>
      </c>
      <c r="B37" s="11" t="s">
        <v>11</v>
      </c>
      <c r="C37" s="23">
        <v>4000</v>
      </c>
      <c r="D37" s="23"/>
      <c r="E37" s="42">
        <v>4000</v>
      </c>
      <c r="F37" s="37"/>
      <c r="G37" s="37">
        <v>4100</v>
      </c>
      <c r="H37" s="37">
        <v>4250</v>
      </c>
    </row>
    <row r="38" spans="1:8" ht="15.75">
      <c r="A38" s="17"/>
      <c r="B38" s="12" t="s">
        <v>12</v>
      </c>
      <c r="C38" s="24">
        <f aca="true" t="shared" si="1" ref="C38:H38">C39+C44+C46+C50+C51</f>
        <v>99000</v>
      </c>
      <c r="D38" s="24">
        <f t="shared" si="1"/>
        <v>17000</v>
      </c>
      <c r="E38" s="45">
        <f t="shared" si="1"/>
        <v>116000</v>
      </c>
      <c r="F38" s="45">
        <f t="shared" si="1"/>
        <v>11232.6</v>
      </c>
      <c r="G38" s="40">
        <f t="shared" si="1"/>
        <v>127050</v>
      </c>
      <c r="H38" s="40">
        <f t="shared" si="1"/>
        <v>127450</v>
      </c>
    </row>
    <row r="39" spans="1:8" ht="94.5">
      <c r="A39" s="18" t="s">
        <v>55</v>
      </c>
      <c r="B39" s="10" t="s">
        <v>13</v>
      </c>
      <c r="C39" s="24">
        <f>SUM(C41:C42)</f>
        <v>71000</v>
      </c>
      <c r="D39" s="24">
        <f>SUM(D41:D42)</f>
        <v>0</v>
      </c>
      <c r="E39" s="45">
        <f>SUM(E41:E42)</f>
        <v>71000</v>
      </c>
      <c r="F39" s="45">
        <f>F40+F41+F42+F43</f>
        <v>0</v>
      </c>
      <c r="G39" s="40">
        <f>G40+G41+G43</f>
        <v>72000</v>
      </c>
      <c r="H39" s="40">
        <f>H40+H41+H43</f>
        <v>72000</v>
      </c>
    </row>
    <row r="40" spans="1:10" ht="123.75" customHeight="1">
      <c r="A40" s="17" t="s">
        <v>83</v>
      </c>
      <c r="B40" s="13" t="s">
        <v>82</v>
      </c>
      <c r="C40" s="24"/>
      <c r="D40" s="24"/>
      <c r="E40" s="45"/>
      <c r="F40" s="37">
        <v>18000</v>
      </c>
      <c r="G40" s="37">
        <v>20000</v>
      </c>
      <c r="H40" s="37">
        <v>20000</v>
      </c>
      <c r="J40" s="49"/>
    </row>
    <row r="41" spans="1:8" ht="127.5" customHeight="1">
      <c r="A41" s="17" t="s">
        <v>59</v>
      </c>
      <c r="B41" s="13" t="s">
        <v>56</v>
      </c>
      <c r="C41" s="26">
        <v>69000</v>
      </c>
      <c r="D41" s="26"/>
      <c r="E41" s="48">
        <v>69000</v>
      </c>
      <c r="F41" s="37">
        <v>-18000</v>
      </c>
      <c r="G41" s="37">
        <v>50000</v>
      </c>
      <c r="H41" s="37">
        <v>50000</v>
      </c>
    </row>
    <row r="42" spans="1:8" ht="111" customHeight="1" hidden="1">
      <c r="A42" s="17" t="s">
        <v>58</v>
      </c>
      <c r="B42" s="8" t="s">
        <v>57</v>
      </c>
      <c r="C42" s="23">
        <v>2000</v>
      </c>
      <c r="D42" s="23"/>
      <c r="E42" s="42">
        <v>2000</v>
      </c>
      <c r="F42" s="37">
        <v>-2000</v>
      </c>
      <c r="G42" s="37">
        <f>E42+F42</f>
        <v>0</v>
      </c>
      <c r="H42" s="37"/>
    </row>
    <row r="43" spans="1:8" ht="131.25" customHeight="1">
      <c r="A43" s="17" t="s">
        <v>84</v>
      </c>
      <c r="B43" s="8" t="s">
        <v>85</v>
      </c>
      <c r="C43" s="23"/>
      <c r="D43" s="23"/>
      <c r="E43" s="42"/>
      <c r="F43" s="37">
        <v>2000</v>
      </c>
      <c r="G43" s="37">
        <v>2000</v>
      </c>
      <c r="H43" s="37">
        <v>2000</v>
      </c>
    </row>
    <row r="44" spans="1:8" ht="49.5" customHeight="1">
      <c r="A44" s="18" t="s">
        <v>60</v>
      </c>
      <c r="B44" s="10" t="s">
        <v>14</v>
      </c>
      <c r="C44" s="24">
        <f>SUM(C45)</f>
        <v>5000</v>
      </c>
      <c r="D44" s="24">
        <f>SUM(D45)</f>
        <v>17000</v>
      </c>
      <c r="E44" s="45">
        <f>SUM(E45)</f>
        <v>22000</v>
      </c>
      <c r="F44" s="45">
        <f>SUM(F45)</f>
        <v>2000</v>
      </c>
      <c r="G44" s="40">
        <f>G45</f>
        <v>30000</v>
      </c>
      <c r="H44" s="40">
        <f>H45</f>
        <v>30000</v>
      </c>
    </row>
    <row r="45" spans="1:8" ht="31.5">
      <c r="A45" s="17" t="s">
        <v>61</v>
      </c>
      <c r="B45" s="11" t="s">
        <v>15</v>
      </c>
      <c r="C45" s="23">
        <v>5000</v>
      </c>
      <c r="D45" s="23">
        <v>17000</v>
      </c>
      <c r="E45" s="42">
        <f>C45+D45</f>
        <v>22000</v>
      </c>
      <c r="F45" s="37">
        <v>2000</v>
      </c>
      <c r="G45" s="37">
        <v>30000</v>
      </c>
      <c r="H45" s="37">
        <v>30000</v>
      </c>
    </row>
    <row r="46" spans="1:8" ht="47.25">
      <c r="A46" s="17" t="s">
        <v>62</v>
      </c>
      <c r="B46" s="10" t="s">
        <v>16</v>
      </c>
      <c r="C46" s="24">
        <f>SUM(C47+C49)</f>
        <v>11500</v>
      </c>
      <c r="D46" s="24">
        <f>SUM(D47+D49)</f>
        <v>0</v>
      </c>
      <c r="E46" s="45">
        <f>SUM(E47+E49)</f>
        <v>11500</v>
      </c>
      <c r="F46" s="45">
        <f>SUM(F47+F48+F49)</f>
        <v>5500</v>
      </c>
      <c r="G46" s="40">
        <f>G47+G48+G49</f>
        <v>13500</v>
      </c>
      <c r="H46" s="40">
        <f>H47+H48+H49</f>
        <v>13500</v>
      </c>
    </row>
    <row r="47" spans="1:8" ht="173.25">
      <c r="A47" s="17" t="s">
        <v>64</v>
      </c>
      <c r="B47" s="13" t="s">
        <v>63</v>
      </c>
      <c r="C47" s="23">
        <v>1500</v>
      </c>
      <c r="D47" s="23"/>
      <c r="E47" s="42">
        <v>1500</v>
      </c>
      <c r="F47" s="37">
        <v>500</v>
      </c>
      <c r="G47" s="37">
        <v>1500</v>
      </c>
      <c r="H47" s="37">
        <v>1500</v>
      </c>
    </row>
    <row r="48" spans="1:8" ht="90" customHeight="1">
      <c r="A48" s="17" t="s">
        <v>81</v>
      </c>
      <c r="B48" s="13" t="s">
        <v>80</v>
      </c>
      <c r="C48" s="23"/>
      <c r="D48" s="23"/>
      <c r="E48" s="42"/>
      <c r="F48" s="37">
        <v>5000</v>
      </c>
      <c r="G48" s="37">
        <v>2000</v>
      </c>
      <c r="H48" s="37">
        <v>2000</v>
      </c>
    </row>
    <row r="49" spans="1:8" ht="91.5" customHeight="1">
      <c r="A49" s="17" t="s">
        <v>66</v>
      </c>
      <c r="B49" s="11" t="s">
        <v>65</v>
      </c>
      <c r="C49" s="23">
        <v>10000</v>
      </c>
      <c r="D49" s="23"/>
      <c r="E49" s="42">
        <v>10000</v>
      </c>
      <c r="F49" s="37"/>
      <c r="G49" s="37">
        <v>10000</v>
      </c>
      <c r="H49" s="37">
        <v>10000</v>
      </c>
    </row>
    <row r="50" spans="1:8" ht="53.25" customHeight="1">
      <c r="A50" s="18" t="s">
        <v>67</v>
      </c>
      <c r="B50" s="10" t="s">
        <v>70</v>
      </c>
      <c r="C50" s="24">
        <v>6500</v>
      </c>
      <c r="D50" s="24"/>
      <c r="E50" s="45">
        <v>6500</v>
      </c>
      <c r="F50" s="40"/>
      <c r="G50" s="40">
        <v>1200</v>
      </c>
      <c r="H50" s="40">
        <v>1250</v>
      </c>
    </row>
    <row r="51" spans="1:8" ht="15.75">
      <c r="A51" s="18" t="s">
        <v>68</v>
      </c>
      <c r="B51" s="10" t="s">
        <v>69</v>
      </c>
      <c r="C51" s="24">
        <v>5000</v>
      </c>
      <c r="D51" s="24"/>
      <c r="E51" s="45">
        <v>5000</v>
      </c>
      <c r="F51" s="40">
        <v>3732.6</v>
      </c>
      <c r="G51" s="40">
        <v>10350</v>
      </c>
      <c r="H51" s="40">
        <v>10700</v>
      </c>
    </row>
    <row r="52" spans="1:8" ht="15.75">
      <c r="A52" s="17"/>
      <c r="B52" s="10" t="s">
        <v>17</v>
      </c>
      <c r="C52" s="25">
        <f aca="true" t="shared" si="2" ref="C52:H52">C13+C38</f>
        <v>442500</v>
      </c>
      <c r="D52" s="25">
        <f t="shared" si="2"/>
        <v>47000</v>
      </c>
      <c r="E52" s="41">
        <f t="shared" si="2"/>
        <v>489500</v>
      </c>
      <c r="F52" s="41">
        <f t="shared" si="2"/>
        <v>64832.6</v>
      </c>
      <c r="G52" s="40">
        <f t="shared" si="2"/>
        <v>497710</v>
      </c>
      <c r="H52" s="40">
        <f t="shared" si="2"/>
        <v>551675</v>
      </c>
    </row>
    <row r="83" spans="3:5" ht="12.75">
      <c r="C83"/>
      <c r="D83"/>
      <c r="E83"/>
    </row>
    <row r="84" spans="3:5" ht="12.75">
      <c r="C84"/>
      <c r="D84"/>
      <c r="E84"/>
    </row>
    <row r="85" spans="3:5" ht="12.75">
      <c r="C85"/>
      <c r="D85"/>
      <c r="E85"/>
    </row>
    <row r="86" spans="3:5" ht="12.75">
      <c r="C86"/>
      <c r="D86"/>
      <c r="E86"/>
    </row>
    <row r="87" spans="3:5" ht="12.75">
      <c r="C87"/>
      <c r="D87"/>
      <c r="E87"/>
    </row>
    <row r="88" spans="3:5" ht="12.75">
      <c r="C88"/>
      <c r="D88"/>
      <c r="E88"/>
    </row>
    <row r="89" spans="3:5" ht="12.75">
      <c r="C89"/>
      <c r="D89"/>
      <c r="E89"/>
    </row>
    <row r="90" spans="3:5" ht="12.75">
      <c r="C90"/>
      <c r="D90"/>
      <c r="E90"/>
    </row>
    <row r="91" spans="3:5" ht="12.75">
      <c r="C91"/>
      <c r="D91"/>
      <c r="E91"/>
    </row>
    <row r="92" spans="3:5" ht="12.75">
      <c r="C92"/>
      <c r="D92"/>
      <c r="E92"/>
    </row>
  </sheetData>
  <sheetProtection/>
  <mergeCells count="8">
    <mergeCell ref="A10:G10"/>
    <mergeCell ref="B1:G1"/>
    <mergeCell ref="B3:H3"/>
    <mergeCell ref="B4:H4"/>
    <mergeCell ref="B5:H5"/>
    <mergeCell ref="B6:H6"/>
    <mergeCell ref="B7:H7"/>
    <mergeCell ref="A9:G9"/>
  </mergeCells>
  <printOptions/>
  <pageMargins left="0.7480314960629921" right="0.15748031496062992" top="0.5118110236220472" bottom="0.31496062992125984" header="0.2755905511811024" footer="0.5118110236220472"/>
  <pageSetup horizontalDpi="600" verticalDpi="600" orientation="portrait" paperSize="9" r:id="rId1"/>
  <rowBreaks count="3" manualBreakCount="3">
    <brk id="18" max="25" man="1"/>
    <brk id="32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2019-10-30T13:18:05Z</cp:lastPrinted>
  <dcterms:created xsi:type="dcterms:W3CDTF">1996-10-08T23:32:33Z</dcterms:created>
  <dcterms:modified xsi:type="dcterms:W3CDTF">2019-11-12T14:47:46Z</dcterms:modified>
  <cp:category/>
  <cp:version/>
  <cp:contentType/>
  <cp:contentStatus/>
</cp:coreProperties>
</file>